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3293D7EE-AF60-46EC-9903-CE3EF98A0876}" xr6:coauthVersionLast="47" xr6:coauthVersionMax="47" xr10:uidLastSave="{00000000-0000-0000-0000-000000000000}"/>
  <bookViews>
    <workbookView xWindow="-120" yWindow="-120" windowWidth="19440" windowHeight="10440" xr2:uid="{9D15BA5E-A6FE-4BD6-B284-5B212E7939C2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0">'Formato 6 a)'!$A$1:$G$160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G156" i="1"/>
  <c r="D156" i="1"/>
  <c r="D155" i="1"/>
  <c r="G155" i="1" s="1"/>
  <c r="G154" i="1"/>
  <c r="D154" i="1"/>
  <c r="D153" i="1"/>
  <c r="G153" i="1" s="1"/>
  <c r="G152" i="1"/>
  <c r="D152" i="1"/>
  <c r="D151" i="1"/>
  <c r="G151" i="1" s="1"/>
  <c r="F150" i="1"/>
  <c r="E150" i="1"/>
  <c r="D150" i="1"/>
  <c r="C150" i="1"/>
  <c r="B150" i="1"/>
  <c r="D149" i="1"/>
  <c r="G149" i="1" s="1"/>
  <c r="G148" i="1"/>
  <c r="D148" i="1"/>
  <c r="D147" i="1"/>
  <c r="G147" i="1" s="1"/>
  <c r="F146" i="1"/>
  <c r="E146" i="1"/>
  <c r="D146" i="1"/>
  <c r="C146" i="1"/>
  <c r="B146" i="1"/>
  <c r="D145" i="1"/>
  <c r="G145" i="1" s="1"/>
  <c r="G144" i="1"/>
  <c r="D144" i="1"/>
  <c r="D143" i="1"/>
  <c r="G143" i="1" s="1"/>
  <c r="G142" i="1"/>
  <c r="D142" i="1"/>
  <c r="D141" i="1"/>
  <c r="G141" i="1" s="1"/>
  <c r="G140" i="1"/>
  <c r="D140" i="1"/>
  <c r="D139" i="1"/>
  <c r="D137" i="1" s="1"/>
  <c r="G138" i="1"/>
  <c r="D138" i="1"/>
  <c r="F137" i="1"/>
  <c r="E137" i="1"/>
  <c r="C137" i="1"/>
  <c r="B137" i="1"/>
  <c r="G136" i="1"/>
  <c r="D136" i="1"/>
  <c r="D135" i="1"/>
  <c r="D133" i="1" s="1"/>
  <c r="G134" i="1"/>
  <c r="D134" i="1"/>
  <c r="F133" i="1"/>
  <c r="E133" i="1"/>
  <c r="C133" i="1"/>
  <c r="B133" i="1"/>
  <c r="G132" i="1"/>
  <c r="D132" i="1"/>
  <c r="D131" i="1"/>
  <c r="G131" i="1" s="1"/>
  <c r="G130" i="1"/>
  <c r="D130" i="1"/>
  <c r="D129" i="1"/>
  <c r="G129" i="1" s="1"/>
  <c r="G128" i="1"/>
  <c r="D128" i="1"/>
  <c r="D127" i="1"/>
  <c r="G127" i="1" s="1"/>
  <c r="G126" i="1"/>
  <c r="D126" i="1"/>
  <c r="D125" i="1"/>
  <c r="D123" i="1" s="1"/>
  <c r="G124" i="1"/>
  <c r="D124" i="1"/>
  <c r="F123" i="1"/>
  <c r="E123" i="1"/>
  <c r="C123" i="1"/>
  <c r="B123" i="1"/>
  <c r="G122" i="1"/>
  <c r="D122" i="1"/>
  <c r="D121" i="1"/>
  <c r="G121" i="1" s="1"/>
  <c r="G120" i="1"/>
  <c r="D120" i="1"/>
  <c r="D119" i="1"/>
  <c r="G119" i="1" s="1"/>
  <c r="G118" i="1"/>
  <c r="D118" i="1"/>
  <c r="D117" i="1"/>
  <c r="G117" i="1" s="1"/>
  <c r="G116" i="1"/>
  <c r="D116" i="1"/>
  <c r="D115" i="1"/>
  <c r="D113" i="1" s="1"/>
  <c r="G114" i="1"/>
  <c r="D114" i="1"/>
  <c r="F113" i="1"/>
  <c r="E113" i="1"/>
  <c r="C113" i="1"/>
  <c r="B113" i="1"/>
  <c r="G112" i="1"/>
  <c r="D112" i="1"/>
  <c r="D111" i="1"/>
  <c r="G111" i="1" s="1"/>
  <c r="G110" i="1"/>
  <c r="D110" i="1"/>
  <c r="D109" i="1"/>
  <c r="G109" i="1" s="1"/>
  <c r="G108" i="1"/>
  <c r="D108" i="1"/>
  <c r="D107" i="1"/>
  <c r="G107" i="1" s="1"/>
  <c r="G106" i="1"/>
  <c r="D106" i="1"/>
  <c r="D105" i="1"/>
  <c r="D103" i="1" s="1"/>
  <c r="G104" i="1"/>
  <c r="D104" i="1"/>
  <c r="F103" i="1"/>
  <c r="E103" i="1"/>
  <c r="C103" i="1"/>
  <c r="B103" i="1"/>
  <c r="G102" i="1"/>
  <c r="D102" i="1"/>
  <c r="D101" i="1"/>
  <c r="G101" i="1" s="1"/>
  <c r="G100" i="1"/>
  <c r="D100" i="1"/>
  <c r="D99" i="1"/>
  <c r="G99" i="1" s="1"/>
  <c r="G98" i="1"/>
  <c r="D98" i="1"/>
  <c r="D97" i="1"/>
  <c r="G97" i="1" s="1"/>
  <c r="G96" i="1"/>
  <c r="D96" i="1"/>
  <c r="D95" i="1"/>
  <c r="D93" i="1" s="1"/>
  <c r="G94" i="1"/>
  <c r="D94" i="1"/>
  <c r="F93" i="1"/>
  <c r="E93" i="1"/>
  <c r="C93" i="1"/>
  <c r="B93" i="1"/>
  <c r="G92" i="1"/>
  <c r="D92" i="1"/>
  <c r="D91" i="1"/>
  <c r="G91" i="1" s="1"/>
  <c r="G90" i="1"/>
  <c r="D90" i="1"/>
  <c r="D89" i="1"/>
  <c r="G89" i="1" s="1"/>
  <c r="G88" i="1"/>
  <c r="D88" i="1"/>
  <c r="D87" i="1"/>
  <c r="D85" i="1" s="1"/>
  <c r="G86" i="1"/>
  <c r="D86" i="1"/>
  <c r="F85" i="1"/>
  <c r="F84" i="1" s="1"/>
  <c r="E85" i="1"/>
  <c r="E84" i="1" s="1"/>
  <c r="C85" i="1"/>
  <c r="B85" i="1"/>
  <c r="B84" i="1" s="1"/>
  <c r="C84" i="1"/>
  <c r="D82" i="1"/>
  <c r="G82" i="1" s="1"/>
  <c r="G81" i="1"/>
  <c r="D81" i="1"/>
  <c r="D80" i="1"/>
  <c r="G80" i="1" s="1"/>
  <c r="G79" i="1"/>
  <c r="D79" i="1"/>
  <c r="D78" i="1"/>
  <c r="G78" i="1" s="1"/>
  <c r="G77" i="1"/>
  <c r="D77" i="1"/>
  <c r="D76" i="1"/>
  <c r="G76" i="1" s="1"/>
  <c r="F75" i="1"/>
  <c r="E75" i="1"/>
  <c r="D75" i="1"/>
  <c r="C75" i="1"/>
  <c r="B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D62" i="1" s="1"/>
  <c r="G63" i="1"/>
  <c r="D63" i="1"/>
  <c r="F62" i="1"/>
  <c r="E62" i="1"/>
  <c r="C62" i="1"/>
  <c r="B62" i="1"/>
  <c r="G61" i="1"/>
  <c r="D61" i="1"/>
  <c r="D60" i="1"/>
  <c r="D58" i="1" s="1"/>
  <c r="G59" i="1"/>
  <c r="D59" i="1"/>
  <c r="F58" i="1"/>
  <c r="E58" i="1"/>
  <c r="C58" i="1"/>
  <c r="B58" i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D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E9" i="1" s="1"/>
  <c r="E159" i="1" s="1"/>
  <c r="D10" i="1"/>
  <c r="C10" i="1"/>
  <c r="B10" i="1"/>
  <c r="F9" i="1"/>
  <c r="F159" i="1" s="1"/>
  <c r="C9" i="1"/>
  <c r="C159" i="1" s="1"/>
  <c r="B9" i="1"/>
  <c r="B159" i="1" s="1"/>
  <c r="G133" i="1" l="1"/>
  <c r="G75" i="1"/>
  <c r="G85" i="1"/>
  <c r="G146" i="1"/>
  <c r="G28" i="1"/>
  <c r="D84" i="1"/>
  <c r="G123" i="1"/>
  <c r="G150" i="1"/>
  <c r="G38" i="1"/>
  <c r="G9" i="1" s="1"/>
  <c r="G50" i="1"/>
  <c r="G48" i="1" s="1"/>
  <c r="G60" i="1"/>
  <c r="G58" i="1" s="1"/>
  <c r="G64" i="1"/>
  <c r="G62" i="1" s="1"/>
  <c r="G87" i="1"/>
  <c r="G95" i="1"/>
  <c r="G93" i="1" s="1"/>
  <c r="G105" i="1"/>
  <c r="G103" i="1" s="1"/>
  <c r="G115" i="1"/>
  <c r="G113" i="1" s="1"/>
  <c r="G125" i="1"/>
  <c r="G135" i="1"/>
  <c r="G139" i="1"/>
  <c r="G137" i="1" s="1"/>
  <c r="D38" i="1"/>
  <c r="D9" i="1" s="1"/>
  <c r="D159" i="1" s="1"/>
  <c r="G159" i="1" l="1"/>
  <c r="G84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<sst xmlns="http://schemas.openxmlformats.org/spreadsheetml/2006/main" count="286" uniqueCount="213">
  <si>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</si>
  <si>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UNIVERSIDAD POLITECNICA DE JUVENTINO ROSAS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</si>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</sst>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6"/>
    </xf>
    <xf numFmtId="164" fontId="3" fillId="3" borderId="2" xfId="1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9"/>
    </xf>
    <xf numFmtId="0" fontId="5" fillId="0" borderId="5" xfId="2" applyFont="1" applyBorder="1" applyAlignment="1">
      <alignment horizontal="left" vertical="top"/>
    </xf>
    <xf numFmtId="0" fontId="3" fillId="0" borderId="5" xfId="2" applyFont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indent="3"/>
    </xf>
    <xf numFmtId="164" fontId="3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3" fillId="3" borderId="2" xfId="0" applyFont="1" applyFill="1" applyBorder="1" applyAlignment="1">
      <alignment horizontal="left" indent="9"/>
    </xf>
    <xf numFmtId="0" fontId="3" fillId="3" borderId="2" xfId="0" applyFont="1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3" fillId="0" borderId="3" xfId="0" applyFont="1" applyBorder="1" applyAlignment="1">
      <alignment vertical="center"/>
    </xf>
    <xf numFmtId="43" fontId="3" fillId="0" borderId="3" xfId="1" applyFont="1" applyBorder="1"/>
  </cellXfs>
  <cellStyles count="3">
    <cellStyle name="Millares" xfId="1" builtinId="3"/>
    <cellStyle name="Normal" xfId="0" builtinId="0"/>
    <cellStyle name="Normal 3" xfId="2" xr:uid="{A07FB3C9-134C-44C4-8AA7-8CE5CA153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B747-2E97-41E2-A884-6BF81D86A7FD}">
  <dimension ref="A1:H161"/>
  <sheetViews>
    <sheetView showGridLines="0" tabSelected="1" zoomScale="85" zoomScaleNormal="85" workbookViewId="0">
      <selection activeCell="A37" sqref="A37"/>
    </sheetView>
  </sheetViews>
  <sheetFormatPr baseColWidth="10" defaultRowHeight="12.75" x14ac:dyDescent="0.2"/>
  <cols>
    <col min="1" max="1" width="103.28515625" style="3" customWidth="1"/>
    <col min="2" max="5" width="21" style="3" customWidth="1"/>
    <col min="6" max="6" width="20.85546875" style="3" customWidth="1"/>
    <col min="7" max="7" width="21" style="3" customWidth="1"/>
    <col min="8" max="8" width="1.28515625" style="3" customWidth="1"/>
    <col min="9" max="16384" width="11.42578125" style="3"/>
  </cols>
  <sheetData>
    <row r="1" spans="1:8" ht="48.75" customHeight="1" x14ac:dyDescent="0.2">
      <c r="A1" s="1" t="s">
        <v>0</v>
      </c>
      <c r="B1" s="2"/>
      <c r="C1" s="2"/>
      <c r="D1" s="2"/>
      <c r="E1" s="2"/>
      <c r="F1" s="2"/>
      <c r="G1" s="2"/>
    </row>
    <row r="2" spans="1:8" x14ac:dyDescent="0.2">
      <c r="A2" s="4" t="s">
        <v>1</v>
      </c>
      <c r="B2" s="4"/>
      <c r="C2" s="4"/>
      <c r="D2" s="4"/>
      <c r="E2" s="4"/>
      <c r="F2" s="4"/>
      <c r="G2" s="4"/>
    </row>
    <row r="3" spans="1:8" x14ac:dyDescent="0.2">
      <c r="A3" s="5" t="s">
        <v>2</v>
      </c>
      <c r="B3" s="5"/>
      <c r="C3" s="5"/>
      <c r="D3" s="5"/>
      <c r="E3" s="5"/>
      <c r="F3" s="5"/>
      <c r="G3" s="5"/>
    </row>
    <row r="4" spans="1:8" x14ac:dyDescent="0.2">
      <c r="A4" s="5" t="s">
        <v>3</v>
      </c>
      <c r="B4" s="5"/>
      <c r="C4" s="5"/>
      <c r="D4" s="5"/>
      <c r="E4" s="5"/>
      <c r="F4" s="5"/>
      <c r="G4" s="5"/>
    </row>
    <row r="5" spans="1:8" x14ac:dyDescent="0.2">
      <c r="A5" s="5" t="s">
        <v>4</v>
      </c>
      <c r="B5" s="5"/>
      <c r="C5" s="5"/>
      <c r="D5" s="5"/>
      <c r="E5" s="5"/>
      <c r="F5" s="5"/>
      <c r="G5" s="5"/>
    </row>
    <row r="6" spans="1:8" x14ac:dyDescent="0.2">
      <c r="A6" s="6" t="s">
        <v>5</v>
      </c>
      <c r="B6" s="6"/>
      <c r="C6" s="6"/>
      <c r="D6" s="6"/>
      <c r="E6" s="6"/>
      <c r="F6" s="6"/>
      <c r="G6" s="6"/>
    </row>
    <row r="7" spans="1:8" x14ac:dyDescent="0.2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25.5" x14ac:dyDescent="0.2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 x14ac:dyDescent="0.2">
      <c r="A9" s="10" t="s">
        <v>14</v>
      </c>
      <c r="B9" s="11">
        <f>B10+B18+B189+B28+B38+B48+B58+B62+B71+B75</f>
        <v>41709614.719999999</v>
      </c>
      <c r="C9" s="11">
        <f t="shared" ref="C9:G9" si="0">C10+C18+C189+C28+C38+C48+C58+C62+C71+C75</f>
        <v>3822178.28</v>
      </c>
      <c r="D9" s="11">
        <f t="shared" si="0"/>
        <v>45531793.000000007</v>
      </c>
      <c r="E9" s="11">
        <f t="shared" si="0"/>
        <v>41177492.929999992</v>
      </c>
      <c r="F9" s="11">
        <f t="shared" si="0"/>
        <v>40943725.959999993</v>
      </c>
      <c r="G9" s="11">
        <f t="shared" si="0"/>
        <v>4354300.07</v>
      </c>
    </row>
    <row r="10" spans="1:8" x14ac:dyDescent="0.2">
      <c r="A10" s="12" t="s">
        <v>15</v>
      </c>
      <c r="B10" s="13">
        <f>SUM(B11:B17)</f>
        <v>26589467.210000001</v>
      </c>
      <c r="C10" s="13">
        <f t="shared" ref="C10:G10" si="1">SUM(C11:C17)</f>
        <v>1880670.4699999997</v>
      </c>
      <c r="D10" s="13">
        <f t="shared" si="1"/>
        <v>28470137.68</v>
      </c>
      <c r="E10" s="13">
        <f t="shared" si="1"/>
        <v>27204732.439999998</v>
      </c>
      <c r="F10" s="13">
        <f t="shared" si="1"/>
        <v>26970965.469999999</v>
      </c>
      <c r="G10" s="13">
        <f t="shared" si="1"/>
        <v>1265405.2400000019</v>
      </c>
    </row>
    <row r="11" spans="1:8" x14ac:dyDescent="0.2">
      <c r="A11" s="14" t="s">
        <v>16</v>
      </c>
      <c r="B11" s="13">
        <v>17914385.350000001</v>
      </c>
      <c r="C11" s="13">
        <v>450944.61</v>
      </c>
      <c r="D11" s="13">
        <f>B11+C11</f>
        <v>18365329.960000001</v>
      </c>
      <c r="E11" s="13">
        <v>17699431.539999999</v>
      </c>
      <c r="F11" s="13">
        <v>17485285.059999999</v>
      </c>
      <c r="G11" s="13">
        <f>D11-E11</f>
        <v>665898.42000000179</v>
      </c>
      <c r="H11" s="15" t="s">
        <v>17</v>
      </c>
    </row>
    <row r="12" spans="1:8" x14ac:dyDescent="0.2">
      <c r="A12" s="14" t="s">
        <v>18</v>
      </c>
      <c r="B12" s="13">
        <v>0</v>
      </c>
      <c r="C12" s="13">
        <v>0</v>
      </c>
      <c r="D12" s="13">
        <f t="shared" ref="D12:D17" si="2">B12+C12</f>
        <v>0</v>
      </c>
      <c r="E12" s="13">
        <v>0</v>
      </c>
      <c r="F12" s="13">
        <v>0</v>
      </c>
      <c r="G12" s="13">
        <f t="shared" ref="G12:G17" si="3">D12-E12</f>
        <v>0</v>
      </c>
      <c r="H12" s="15" t="s">
        <v>19</v>
      </c>
    </row>
    <row r="13" spans="1:8" x14ac:dyDescent="0.2">
      <c r="A13" s="14" t="s">
        <v>20</v>
      </c>
      <c r="B13" s="13">
        <v>2379967.39</v>
      </c>
      <c r="C13" s="13">
        <v>1068077.3799999999</v>
      </c>
      <c r="D13" s="13">
        <f t="shared" si="2"/>
        <v>3448044.77</v>
      </c>
      <c r="E13" s="13">
        <v>3187163.86</v>
      </c>
      <c r="F13" s="13">
        <v>3167543.37</v>
      </c>
      <c r="G13" s="13">
        <f t="shared" si="3"/>
        <v>260880.91000000015</v>
      </c>
      <c r="H13" s="15" t="s">
        <v>21</v>
      </c>
    </row>
    <row r="14" spans="1:8" x14ac:dyDescent="0.2">
      <c r="A14" s="14" t="s">
        <v>22</v>
      </c>
      <c r="B14" s="13">
        <v>4989728.8099999996</v>
      </c>
      <c r="C14" s="13">
        <v>-22061.84</v>
      </c>
      <c r="D14" s="13">
        <f t="shared" si="2"/>
        <v>4967666.97</v>
      </c>
      <c r="E14" s="13">
        <v>4719988.3</v>
      </c>
      <c r="F14" s="13">
        <v>4719988.3</v>
      </c>
      <c r="G14" s="13">
        <f t="shared" si="3"/>
        <v>247678.66999999993</v>
      </c>
      <c r="H14" s="15" t="s">
        <v>23</v>
      </c>
    </row>
    <row r="15" spans="1:8" x14ac:dyDescent="0.2">
      <c r="A15" s="14" t="s">
        <v>24</v>
      </c>
      <c r="B15" s="13">
        <v>1305385.6599999999</v>
      </c>
      <c r="C15" s="13">
        <v>383710.32</v>
      </c>
      <c r="D15" s="13">
        <f t="shared" si="2"/>
        <v>1689095.98</v>
      </c>
      <c r="E15" s="13">
        <v>1598148.74</v>
      </c>
      <c r="F15" s="13">
        <v>1598148.74</v>
      </c>
      <c r="G15" s="13">
        <f t="shared" si="3"/>
        <v>90947.239999999991</v>
      </c>
      <c r="H15" s="15" t="s">
        <v>25</v>
      </c>
    </row>
    <row r="16" spans="1:8" x14ac:dyDescent="0.2">
      <c r="A16" s="14" t="s">
        <v>26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  <c r="H16" s="15" t="s">
        <v>27</v>
      </c>
    </row>
    <row r="17" spans="1:8" x14ac:dyDescent="0.2">
      <c r="A17" s="14" t="s">
        <v>28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3"/>
        <v>0</v>
      </c>
      <c r="H17" s="15" t="s">
        <v>29</v>
      </c>
    </row>
    <row r="18" spans="1:8" x14ac:dyDescent="0.2">
      <c r="A18" s="12" t="s">
        <v>30</v>
      </c>
      <c r="B18" s="13">
        <f>SUM(B19:B27)</f>
        <v>1757630.3599999999</v>
      </c>
      <c r="C18" s="13">
        <f t="shared" ref="C18:G18" si="4">SUM(C19:C27)</f>
        <v>494951.52</v>
      </c>
      <c r="D18" s="13">
        <f t="shared" si="4"/>
        <v>2252581.88</v>
      </c>
      <c r="E18" s="13">
        <f t="shared" si="4"/>
        <v>1803371.56</v>
      </c>
      <c r="F18" s="13">
        <f t="shared" si="4"/>
        <v>1803371.56</v>
      </c>
      <c r="G18" s="13">
        <f t="shared" si="4"/>
        <v>449210.31999999995</v>
      </c>
    </row>
    <row r="19" spans="1:8" x14ac:dyDescent="0.2">
      <c r="A19" s="14" t="s">
        <v>31</v>
      </c>
      <c r="B19" s="13">
        <v>484160.8</v>
      </c>
      <c r="C19" s="13">
        <v>45508.88</v>
      </c>
      <c r="D19" s="13">
        <f t="shared" ref="D19:D27" si="5">B19+C19</f>
        <v>529669.67999999993</v>
      </c>
      <c r="E19" s="13">
        <v>498990.75</v>
      </c>
      <c r="F19" s="13">
        <v>498990.75</v>
      </c>
      <c r="G19" s="13">
        <f t="shared" ref="G19:G27" si="6">D19-E19</f>
        <v>30678.929999999935</v>
      </c>
      <c r="H19" s="15" t="s">
        <v>32</v>
      </c>
    </row>
    <row r="20" spans="1:8" x14ac:dyDescent="0.2">
      <c r="A20" s="14" t="s">
        <v>33</v>
      </c>
      <c r="B20" s="13">
        <v>183103.79</v>
      </c>
      <c r="C20" s="13">
        <v>18127.509999999998</v>
      </c>
      <c r="D20" s="13">
        <f t="shared" si="5"/>
        <v>201231.30000000002</v>
      </c>
      <c r="E20" s="13">
        <v>136432.57</v>
      </c>
      <c r="F20" s="13">
        <v>136432.57</v>
      </c>
      <c r="G20" s="13">
        <f t="shared" si="6"/>
        <v>64798.73000000001</v>
      </c>
      <c r="H20" s="15" t="s">
        <v>34</v>
      </c>
    </row>
    <row r="21" spans="1:8" x14ac:dyDescent="0.2">
      <c r="A21" s="14" t="s">
        <v>35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  <c r="H21" s="15" t="s">
        <v>36</v>
      </c>
    </row>
    <row r="22" spans="1:8" x14ac:dyDescent="0.2">
      <c r="A22" s="14" t="s">
        <v>37</v>
      </c>
      <c r="B22" s="13">
        <v>90700</v>
      </c>
      <c r="C22" s="13">
        <v>156744.32000000001</v>
      </c>
      <c r="D22" s="13">
        <f t="shared" si="5"/>
        <v>247444.32</v>
      </c>
      <c r="E22" s="13">
        <v>229887.95</v>
      </c>
      <c r="F22" s="13">
        <v>229887.95</v>
      </c>
      <c r="G22" s="13">
        <f t="shared" si="6"/>
        <v>17556.369999999995</v>
      </c>
      <c r="H22" s="15" t="s">
        <v>38</v>
      </c>
    </row>
    <row r="23" spans="1:8" x14ac:dyDescent="0.2">
      <c r="A23" s="14" t="s">
        <v>39</v>
      </c>
      <c r="B23" s="13">
        <v>76000</v>
      </c>
      <c r="C23" s="13">
        <v>39636.620000000003</v>
      </c>
      <c r="D23" s="13">
        <f t="shared" si="5"/>
        <v>115636.62</v>
      </c>
      <c r="E23" s="13">
        <v>108543.12</v>
      </c>
      <c r="F23" s="13">
        <v>108543.12</v>
      </c>
      <c r="G23" s="13">
        <f t="shared" si="6"/>
        <v>7093.5</v>
      </c>
      <c r="H23" s="15" t="s">
        <v>40</v>
      </c>
    </row>
    <row r="24" spans="1:8" x14ac:dyDescent="0.2">
      <c r="A24" s="14" t="s">
        <v>41</v>
      </c>
      <c r="B24" s="13">
        <v>535500</v>
      </c>
      <c r="C24" s="13">
        <v>0</v>
      </c>
      <c r="D24" s="13">
        <f t="shared" si="5"/>
        <v>535500</v>
      </c>
      <c r="E24" s="13">
        <v>334637.5</v>
      </c>
      <c r="F24" s="13">
        <v>334637.5</v>
      </c>
      <c r="G24" s="13">
        <f t="shared" si="6"/>
        <v>200862.5</v>
      </c>
      <c r="H24" s="15" t="s">
        <v>42</v>
      </c>
    </row>
    <row r="25" spans="1:8" x14ac:dyDescent="0.2">
      <c r="A25" s="14" t="s">
        <v>43</v>
      </c>
      <c r="B25" s="13">
        <v>48716.28</v>
      </c>
      <c r="C25" s="13">
        <v>63297.77</v>
      </c>
      <c r="D25" s="13">
        <f t="shared" si="5"/>
        <v>112014.04999999999</v>
      </c>
      <c r="E25" s="13">
        <v>104223.05</v>
      </c>
      <c r="F25" s="13">
        <v>104223.05</v>
      </c>
      <c r="G25" s="13">
        <f t="shared" si="6"/>
        <v>7790.9999999999854</v>
      </c>
      <c r="H25" s="15" t="s">
        <v>44</v>
      </c>
    </row>
    <row r="26" spans="1:8" x14ac:dyDescent="0.2">
      <c r="A26" s="14" t="s">
        <v>45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  <c r="H26" s="15" t="s">
        <v>46</v>
      </c>
    </row>
    <row r="27" spans="1:8" x14ac:dyDescent="0.2">
      <c r="A27" s="14" t="s">
        <v>47</v>
      </c>
      <c r="B27" s="13">
        <v>339449.49</v>
      </c>
      <c r="C27" s="13">
        <v>171636.42</v>
      </c>
      <c r="D27" s="13">
        <f t="shared" si="5"/>
        <v>511085.91000000003</v>
      </c>
      <c r="E27" s="13">
        <v>390656.62</v>
      </c>
      <c r="F27" s="13">
        <v>390656.62</v>
      </c>
      <c r="G27" s="13">
        <f t="shared" si="6"/>
        <v>120429.29000000004</v>
      </c>
      <c r="H27" s="15" t="s">
        <v>48</v>
      </c>
    </row>
    <row r="28" spans="1:8" x14ac:dyDescent="0.2">
      <c r="A28" s="12" t="s">
        <v>49</v>
      </c>
      <c r="B28" s="13">
        <f>SUM(B29:B37)</f>
        <v>12117017.149999999</v>
      </c>
      <c r="C28" s="13">
        <f t="shared" ref="C28:G28" si="7">SUM(C29:C37)</f>
        <v>209837.65999999995</v>
      </c>
      <c r="D28" s="13">
        <f t="shared" si="7"/>
        <v>12326854.810000002</v>
      </c>
      <c r="E28" s="13">
        <f t="shared" si="7"/>
        <v>9718219.3200000003</v>
      </c>
      <c r="F28" s="13">
        <f t="shared" si="7"/>
        <v>9718219.3200000003</v>
      </c>
      <c r="G28" s="13">
        <f t="shared" si="7"/>
        <v>2608635.4899999993</v>
      </c>
    </row>
    <row r="29" spans="1:8" x14ac:dyDescent="0.2">
      <c r="A29" s="14" t="s">
        <v>50</v>
      </c>
      <c r="B29" s="13">
        <v>1435200</v>
      </c>
      <c r="C29" s="13">
        <v>1922.11</v>
      </c>
      <c r="D29" s="13">
        <f t="shared" ref="D29:D82" si="8">B29+C29</f>
        <v>1437122.11</v>
      </c>
      <c r="E29" s="13">
        <v>1004069.41</v>
      </c>
      <c r="F29" s="13">
        <v>1004069.41</v>
      </c>
      <c r="G29" s="13">
        <f t="shared" ref="G29:G37" si="9">D29-E29</f>
        <v>433052.70000000007</v>
      </c>
      <c r="H29" s="15" t="s">
        <v>51</v>
      </c>
    </row>
    <row r="30" spans="1:8" x14ac:dyDescent="0.2">
      <c r="A30" s="14" t="s">
        <v>52</v>
      </c>
      <c r="B30" s="13">
        <v>784659.2</v>
      </c>
      <c r="C30" s="13">
        <v>73644.639999999999</v>
      </c>
      <c r="D30" s="13">
        <f t="shared" si="8"/>
        <v>858303.84</v>
      </c>
      <c r="E30" s="13">
        <v>658832.28</v>
      </c>
      <c r="F30" s="13">
        <v>658832.28</v>
      </c>
      <c r="G30" s="13">
        <f t="shared" si="9"/>
        <v>199471.55999999994</v>
      </c>
      <c r="H30" s="15" t="s">
        <v>53</v>
      </c>
    </row>
    <row r="31" spans="1:8" x14ac:dyDescent="0.2">
      <c r="A31" s="14" t="s">
        <v>54</v>
      </c>
      <c r="B31" s="13">
        <v>3668855.26</v>
      </c>
      <c r="C31" s="13">
        <v>-561952.17000000004</v>
      </c>
      <c r="D31" s="13">
        <f t="shared" si="8"/>
        <v>3106903.09</v>
      </c>
      <c r="E31" s="13">
        <v>2545908.27</v>
      </c>
      <c r="F31" s="13">
        <v>2545908.27</v>
      </c>
      <c r="G31" s="13">
        <f t="shared" si="9"/>
        <v>560994.81999999983</v>
      </c>
      <c r="H31" s="15" t="s">
        <v>55</v>
      </c>
    </row>
    <row r="32" spans="1:8" x14ac:dyDescent="0.2">
      <c r="A32" s="14" t="s">
        <v>56</v>
      </c>
      <c r="B32" s="13">
        <v>357930.02</v>
      </c>
      <c r="C32" s="13">
        <v>19280</v>
      </c>
      <c r="D32" s="13">
        <f t="shared" si="8"/>
        <v>377210.02</v>
      </c>
      <c r="E32" s="13">
        <v>233803.55</v>
      </c>
      <c r="F32" s="13">
        <v>233803.55</v>
      </c>
      <c r="G32" s="13">
        <f t="shared" si="9"/>
        <v>143406.47000000003</v>
      </c>
      <c r="H32" s="15" t="s">
        <v>57</v>
      </c>
    </row>
    <row r="33" spans="1:8" x14ac:dyDescent="0.2">
      <c r="A33" s="14" t="s">
        <v>58</v>
      </c>
      <c r="B33" s="13">
        <v>3322237.28</v>
      </c>
      <c r="C33" s="13">
        <v>533798.01</v>
      </c>
      <c r="D33" s="13">
        <f t="shared" si="8"/>
        <v>3856035.29</v>
      </c>
      <c r="E33" s="13">
        <v>3182592.86</v>
      </c>
      <c r="F33" s="13">
        <v>3182592.86</v>
      </c>
      <c r="G33" s="13">
        <f t="shared" si="9"/>
        <v>673442.43000000017</v>
      </c>
      <c r="H33" s="15" t="s">
        <v>59</v>
      </c>
    </row>
    <row r="34" spans="1:8" x14ac:dyDescent="0.2">
      <c r="A34" s="14" t="s">
        <v>60</v>
      </c>
      <c r="B34" s="13">
        <v>95000</v>
      </c>
      <c r="C34" s="13">
        <v>45472</v>
      </c>
      <c r="D34" s="13">
        <f t="shared" si="8"/>
        <v>140472</v>
      </c>
      <c r="E34" s="13">
        <v>45472</v>
      </c>
      <c r="F34" s="13">
        <v>45472</v>
      </c>
      <c r="G34" s="13">
        <f t="shared" si="9"/>
        <v>95000</v>
      </c>
      <c r="H34" s="15" t="s">
        <v>61</v>
      </c>
    </row>
    <row r="35" spans="1:8" x14ac:dyDescent="0.2">
      <c r="A35" s="14" t="s">
        <v>62</v>
      </c>
      <c r="B35" s="13">
        <v>154810</v>
      </c>
      <c r="C35" s="13">
        <v>105828.48</v>
      </c>
      <c r="D35" s="13">
        <f t="shared" si="8"/>
        <v>260638.47999999998</v>
      </c>
      <c r="E35" s="13">
        <v>237499.72</v>
      </c>
      <c r="F35" s="13">
        <v>237499.72</v>
      </c>
      <c r="G35" s="13">
        <f t="shared" si="9"/>
        <v>23138.75999999998</v>
      </c>
      <c r="H35" s="15" t="s">
        <v>63</v>
      </c>
    </row>
    <row r="36" spans="1:8" x14ac:dyDescent="0.2">
      <c r="A36" s="14" t="s">
        <v>64</v>
      </c>
      <c r="B36" s="13">
        <v>1093213.18</v>
      </c>
      <c r="C36" s="13">
        <v>-56899.199999999997</v>
      </c>
      <c r="D36" s="13">
        <f t="shared" si="8"/>
        <v>1036313.98</v>
      </c>
      <c r="E36" s="13">
        <v>624603.43000000005</v>
      </c>
      <c r="F36" s="13">
        <v>624603.43000000005</v>
      </c>
      <c r="G36" s="13">
        <f t="shared" si="9"/>
        <v>411710.54999999993</v>
      </c>
      <c r="H36" s="15" t="s">
        <v>65</v>
      </c>
    </row>
    <row r="37" spans="1:8" x14ac:dyDescent="0.2">
      <c r="A37" s="14" t="s">
        <v>66</v>
      </c>
      <c r="B37" s="13">
        <v>1205112.21</v>
      </c>
      <c r="C37" s="13">
        <v>48743.79</v>
      </c>
      <c r="D37" s="13">
        <f t="shared" si="8"/>
        <v>1253856</v>
      </c>
      <c r="E37" s="13">
        <v>1185437.8</v>
      </c>
      <c r="F37" s="13">
        <v>1185437.8</v>
      </c>
      <c r="G37" s="13">
        <f t="shared" si="9"/>
        <v>68418.199999999953</v>
      </c>
      <c r="H37" s="15" t="s">
        <v>67</v>
      </c>
    </row>
    <row r="38" spans="1:8" x14ac:dyDescent="0.2">
      <c r="A38" s="12" t="s">
        <v>68</v>
      </c>
      <c r="B38" s="13">
        <f>SUM(B39:B47)</f>
        <v>837000</v>
      </c>
      <c r="C38" s="13">
        <f t="shared" ref="C38:G38" si="10">SUM(C39:C47)</f>
        <v>396121.74</v>
      </c>
      <c r="D38" s="13">
        <f t="shared" si="10"/>
        <v>1233121.74</v>
      </c>
      <c r="E38" s="13">
        <f t="shared" si="10"/>
        <v>1203121.74</v>
      </c>
      <c r="F38" s="13">
        <f t="shared" si="10"/>
        <v>1203121.74</v>
      </c>
      <c r="G38" s="13">
        <f t="shared" si="10"/>
        <v>30000</v>
      </c>
    </row>
    <row r="39" spans="1:8" x14ac:dyDescent="0.2">
      <c r="A39" s="14" t="s">
        <v>69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  <c r="H39" s="15" t="s">
        <v>70</v>
      </c>
    </row>
    <row r="40" spans="1:8" x14ac:dyDescent="0.2">
      <c r="A40" s="14" t="s">
        <v>71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  <c r="H40" s="15" t="s">
        <v>72</v>
      </c>
    </row>
    <row r="41" spans="1:8" x14ac:dyDescent="0.2">
      <c r="A41" s="14" t="s">
        <v>73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  <c r="H41" s="15" t="s">
        <v>74</v>
      </c>
    </row>
    <row r="42" spans="1:8" x14ac:dyDescent="0.2">
      <c r="A42" s="14" t="s">
        <v>75</v>
      </c>
      <c r="B42" s="13">
        <v>837000</v>
      </c>
      <c r="C42" s="13">
        <v>396121.74</v>
      </c>
      <c r="D42" s="13">
        <f t="shared" si="8"/>
        <v>1233121.74</v>
      </c>
      <c r="E42" s="13">
        <v>1203121.74</v>
      </c>
      <c r="F42" s="13">
        <v>1203121.74</v>
      </c>
      <c r="G42" s="13">
        <f t="shared" si="11"/>
        <v>30000</v>
      </c>
      <c r="H42" s="15" t="s">
        <v>76</v>
      </c>
    </row>
    <row r="43" spans="1:8" x14ac:dyDescent="0.2">
      <c r="A43" s="14" t="s">
        <v>77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  <c r="H43" s="15" t="s">
        <v>78</v>
      </c>
    </row>
    <row r="44" spans="1:8" x14ac:dyDescent="0.2">
      <c r="A44" s="14" t="s">
        <v>79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  <c r="H44" s="15" t="s">
        <v>80</v>
      </c>
    </row>
    <row r="45" spans="1:8" x14ac:dyDescent="0.2">
      <c r="A45" s="14" t="s">
        <v>81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  <c r="H45" s="16"/>
    </row>
    <row r="46" spans="1:8" x14ac:dyDescent="0.2">
      <c r="A46" s="14" t="s">
        <v>82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  <c r="H46" s="16"/>
    </row>
    <row r="47" spans="1:8" x14ac:dyDescent="0.2">
      <c r="A47" s="14" t="s">
        <v>83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  <c r="H47" s="15" t="s">
        <v>84</v>
      </c>
    </row>
    <row r="48" spans="1:8" x14ac:dyDescent="0.2">
      <c r="A48" s="12" t="s">
        <v>85</v>
      </c>
      <c r="B48" s="13">
        <f>SUM(B49:B57)</f>
        <v>408500</v>
      </c>
      <c r="C48" s="13">
        <f t="shared" ref="C48:G48" si="12">SUM(C49:C57)</f>
        <v>840596.89</v>
      </c>
      <c r="D48" s="13">
        <f t="shared" si="12"/>
        <v>1249096.8899999999</v>
      </c>
      <c r="E48" s="13">
        <f t="shared" si="12"/>
        <v>1248047.8699999999</v>
      </c>
      <c r="F48" s="13">
        <f t="shared" si="12"/>
        <v>1248047.8699999999</v>
      </c>
      <c r="G48" s="13">
        <f t="shared" si="12"/>
        <v>1049.0200000000186</v>
      </c>
    </row>
    <row r="49" spans="1:8" x14ac:dyDescent="0.2">
      <c r="A49" s="14" t="s">
        <v>86</v>
      </c>
      <c r="B49" s="13">
        <v>379500</v>
      </c>
      <c r="C49" s="13">
        <v>792403.65</v>
      </c>
      <c r="D49" s="13">
        <f t="shared" si="8"/>
        <v>1171903.6499999999</v>
      </c>
      <c r="E49" s="13">
        <v>1170854.6299999999</v>
      </c>
      <c r="F49" s="13">
        <v>1170854.6299999999</v>
      </c>
      <c r="G49" s="13">
        <f t="shared" ref="G49:G57" si="13">D49-E49</f>
        <v>1049.0200000000186</v>
      </c>
      <c r="H49" s="15" t="s">
        <v>87</v>
      </c>
    </row>
    <row r="50" spans="1:8" x14ac:dyDescent="0.2">
      <c r="A50" s="14" t="s">
        <v>88</v>
      </c>
      <c r="B50" s="13">
        <v>0</v>
      </c>
      <c r="C50" s="13">
        <v>0</v>
      </c>
      <c r="D50" s="13">
        <f t="shared" si="8"/>
        <v>0</v>
      </c>
      <c r="E50" s="13">
        <v>0</v>
      </c>
      <c r="F50" s="13">
        <v>0</v>
      </c>
      <c r="G50" s="13">
        <f t="shared" si="13"/>
        <v>0</v>
      </c>
      <c r="H50" s="15" t="s">
        <v>89</v>
      </c>
    </row>
    <row r="51" spans="1:8" x14ac:dyDescent="0.2">
      <c r="A51" s="14" t="s">
        <v>90</v>
      </c>
      <c r="B51" s="13">
        <v>0</v>
      </c>
      <c r="C51" s="13">
        <v>0</v>
      </c>
      <c r="D51" s="13">
        <f t="shared" si="8"/>
        <v>0</v>
      </c>
      <c r="E51" s="13">
        <v>0</v>
      </c>
      <c r="F51" s="13">
        <v>0</v>
      </c>
      <c r="G51" s="13">
        <f t="shared" si="13"/>
        <v>0</v>
      </c>
      <c r="H51" s="15" t="s">
        <v>91</v>
      </c>
    </row>
    <row r="52" spans="1:8" x14ac:dyDescent="0.2">
      <c r="A52" s="14" t="s">
        <v>92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13"/>
        <v>0</v>
      </c>
      <c r="H52" s="15" t="s">
        <v>93</v>
      </c>
    </row>
    <row r="53" spans="1:8" x14ac:dyDescent="0.2">
      <c r="A53" s="14" t="s">
        <v>94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  <c r="H53" s="15" t="s">
        <v>95</v>
      </c>
    </row>
    <row r="54" spans="1:8" x14ac:dyDescent="0.2">
      <c r="A54" s="14" t="s">
        <v>96</v>
      </c>
      <c r="B54" s="13">
        <v>29000</v>
      </c>
      <c r="C54" s="13">
        <v>48193.24</v>
      </c>
      <c r="D54" s="13">
        <f t="shared" si="8"/>
        <v>77193.239999999991</v>
      </c>
      <c r="E54" s="13">
        <v>77193.240000000005</v>
      </c>
      <c r="F54" s="13">
        <v>77193.240000000005</v>
      </c>
      <c r="G54" s="13">
        <f t="shared" si="13"/>
        <v>0</v>
      </c>
      <c r="H54" s="15" t="s">
        <v>97</v>
      </c>
    </row>
    <row r="55" spans="1:8" x14ac:dyDescent="0.2">
      <c r="A55" s="14" t="s">
        <v>98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  <c r="H55" s="15" t="s">
        <v>99</v>
      </c>
    </row>
    <row r="56" spans="1:8" x14ac:dyDescent="0.2">
      <c r="A56" s="14" t="s">
        <v>100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  <c r="H56" s="15" t="s">
        <v>101</v>
      </c>
    </row>
    <row r="57" spans="1:8" x14ac:dyDescent="0.2">
      <c r="A57" s="14" t="s">
        <v>102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  <c r="H57" s="15" t="s">
        <v>103</v>
      </c>
    </row>
    <row r="58" spans="1:8" x14ac:dyDescent="0.2">
      <c r="A58" s="12" t="s">
        <v>104</v>
      </c>
      <c r="B58" s="13">
        <f>SUM(B59:B61)</f>
        <v>0</v>
      </c>
      <c r="C58" s="13">
        <f t="shared" ref="C58:G58" si="14">SUM(C59:C61)</f>
        <v>0</v>
      </c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</row>
    <row r="59" spans="1:8" x14ac:dyDescent="0.2">
      <c r="A59" s="14" t="s">
        <v>105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  <c r="H59" s="15" t="s">
        <v>106</v>
      </c>
    </row>
    <row r="60" spans="1:8" x14ac:dyDescent="0.2">
      <c r="A60" s="14" t="s">
        <v>107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  <c r="H60" s="15" t="s">
        <v>108</v>
      </c>
    </row>
    <row r="61" spans="1:8" x14ac:dyDescent="0.2">
      <c r="A61" s="14" t="s">
        <v>109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  <c r="H61" s="15" t="s">
        <v>110</v>
      </c>
    </row>
    <row r="62" spans="1:8" x14ac:dyDescent="0.2">
      <c r="A62" s="12" t="s">
        <v>111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8" x14ac:dyDescent="0.2">
      <c r="A63" s="14" t="s">
        <v>112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  <c r="H63" s="15" t="s">
        <v>113</v>
      </c>
    </row>
    <row r="64" spans="1:8" x14ac:dyDescent="0.2">
      <c r="A64" s="14" t="s">
        <v>114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  <c r="H64" s="15" t="s">
        <v>115</v>
      </c>
    </row>
    <row r="65" spans="1:8" x14ac:dyDescent="0.2">
      <c r="A65" s="14" t="s">
        <v>116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  <c r="H65" s="15" t="s">
        <v>117</v>
      </c>
    </row>
    <row r="66" spans="1:8" x14ac:dyDescent="0.2">
      <c r="A66" s="14" t="s">
        <v>118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  <c r="H66" s="15" t="s">
        <v>119</v>
      </c>
    </row>
    <row r="67" spans="1:8" x14ac:dyDescent="0.2">
      <c r="A67" s="14" t="s">
        <v>120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  <c r="H67" s="15" t="s">
        <v>121</v>
      </c>
    </row>
    <row r="68" spans="1:8" x14ac:dyDescent="0.2">
      <c r="A68" s="14" t="s">
        <v>122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  <c r="H68" s="15"/>
    </row>
    <row r="69" spans="1:8" x14ac:dyDescent="0.2">
      <c r="A69" s="14" t="s">
        <v>123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  <c r="H69" s="15" t="s">
        <v>124</v>
      </c>
    </row>
    <row r="70" spans="1:8" x14ac:dyDescent="0.2">
      <c r="A70" s="14" t="s">
        <v>125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  <c r="H70" s="15" t="s">
        <v>126</v>
      </c>
    </row>
    <row r="71" spans="1:8" x14ac:dyDescent="0.2">
      <c r="A71" s="12" t="s">
        <v>127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 x14ac:dyDescent="0.2">
      <c r="A72" s="14" t="s">
        <v>128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  <c r="H72" s="15" t="s">
        <v>129</v>
      </c>
    </row>
    <row r="73" spans="1:8" x14ac:dyDescent="0.2">
      <c r="A73" s="14" t="s">
        <v>130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  <c r="H73" s="15" t="s">
        <v>131</v>
      </c>
    </row>
    <row r="74" spans="1:8" x14ac:dyDescent="0.2">
      <c r="A74" s="14" t="s">
        <v>132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  <c r="H74" s="15" t="s">
        <v>133</v>
      </c>
    </row>
    <row r="75" spans="1:8" x14ac:dyDescent="0.2">
      <c r="A75" s="12" t="s">
        <v>134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8" x14ac:dyDescent="0.2">
      <c r="A76" s="14" t="s">
        <v>135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  <c r="H76" s="15" t="s">
        <v>136</v>
      </c>
    </row>
    <row r="77" spans="1:8" x14ac:dyDescent="0.2">
      <c r="A77" s="14" t="s">
        <v>137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  <c r="H77" s="15" t="s">
        <v>138</v>
      </c>
    </row>
    <row r="78" spans="1:8" x14ac:dyDescent="0.2">
      <c r="A78" s="14" t="s">
        <v>139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  <c r="H78" s="15" t="s">
        <v>140</v>
      </c>
    </row>
    <row r="79" spans="1:8" x14ac:dyDescent="0.2">
      <c r="A79" s="14" t="s">
        <v>141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  <c r="H79" s="15" t="s">
        <v>142</v>
      </c>
    </row>
    <row r="80" spans="1:8" x14ac:dyDescent="0.2">
      <c r="A80" s="14" t="s">
        <v>143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  <c r="H80" s="15" t="s">
        <v>144</v>
      </c>
    </row>
    <row r="81" spans="1:8" x14ac:dyDescent="0.2">
      <c r="A81" s="14" t="s">
        <v>145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  <c r="H81" s="15" t="s">
        <v>146</v>
      </c>
    </row>
    <row r="82" spans="1:8" x14ac:dyDescent="0.2">
      <c r="A82" s="14" t="s">
        <v>147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  <c r="H82" s="15" t="s">
        <v>148</v>
      </c>
    </row>
    <row r="83" spans="1:8" x14ac:dyDescent="0.2">
      <c r="A83" s="17"/>
      <c r="B83" s="18"/>
      <c r="C83" s="18"/>
      <c r="D83" s="18"/>
      <c r="E83" s="18"/>
      <c r="F83" s="18"/>
      <c r="G83" s="18"/>
    </row>
    <row r="84" spans="1:8" x14ac:dyDescent="0.2">
      <c r="A84" s="19" t="s">
        <v>149</v>
      </c>
      <c r="B84" s="11">
        <f>B85+B93+B103+B113+B123+B133+B137+B146+B150</f>
        <v>16678801</v>
      </c>
      <c r="C84" s="11">
        <f t="shared" ref="C84:G84" si="22">C85+C93+C103+C113+C123+C133+C137+C146+C150</f>
        <v>23414521.219999999</v>
      </c>
      <c r="D84" s="11">
        <f t="shared" si="22"/>
        <v>40093322.219999999</v>
      </c>
      <c r="E84" s="11">
        <f t="shared" si="22"/>
        <v>25419672.59</v>
      </c>
      <c r="F84" s="11">
        <f t="shared" si="22"/>
        <v>25369046.129999999</v>
      </c>
      <c r="G84" s="11">
        <f t="shared" si="22"/>
        <v>14673649.630000001</v>
      </c>
    </row>
    <row r="85" spans="1:8" x14ac:dyDescent="0.2">
      <c r="A85" s="12" t="s">
        <v>15</v>
      </c>
      <c r="B85" s="13">
        <f>SUM(B86:B92)</f>
        <v>16648155</v>
      </c>
      <c r="C85" s="13">
        <f t="shared" ref="C85:G85" si="23">SUM(C86:C92)</f>
        <v>10243.809999999961</v>
      </c>
      <c r="D85" s="13">
        <f t="shared" si="23"/>
        <v>16658398.809999999</v>
      </c>
      <c r="E85" s="13">
        <f t="shared" si="23"/>
        <v>16645715.359999999</v>
      </c>
      <c r="F85" s="13">
        <f t="shared" si="23"/>
        <v>16595088.899999999</v>
      </c>
      <c r="G85" s="13">
        <f t="shared" si="23"/>
        <v>12683.449999999604</v>
      </c>
    </row>
    <row r="86" spans="1:8" x14ac:dyDescent="0.2">
      <c r="A86" s="14" t="s">
        <v>16</v>
      </c>
      <c r="B86" s="13">
        <v>11395175.4</v>
      </c>
      <c r="C86" s="13">
        <v>-109670.24</v>
      </c>
      <c r="D86" s="13">
        <f t="shared" ref="D86:D92" si="24">B86+C86</f>
        <v>11285505.16</v>
      </c>
      <c r="E86" s="13">
        <v>11285505.16</v>
      </c>
      <c r="F86" s="13">
        <v>11252278.699999999</v>
      </c>
      <c r="G86" s="13">
        <f t="shared" ref="G86:G92" si="25">D86-E86</f>
        <v>0</v>
      </c>
      <c r="H86" s="15" t="s">
        <v>150</v>
      </c>
    </row>
    <row r="87" spans="1:8" x14ac:dyDescent="0.2">
      <c r="A87" s="14" t="s">
        <v>18</v>
      </c>
      <c r="B87" s="13">
        <v>0</v>
      </c>
      <c r="C87" s="13">
        <v>0</v>
      </c>
      <c r="D87" s="13">
        <f t="shared" si="24"/>
        <v>0</v>
      </c>
      <c r="E87" s="13">
        <v>0</v>
      </c>
      <c r="F87" s="13">
        <v>0</v>
      </c>
      <c r="G87" s="13">
        <f t="shared" si="25"/>
        <v>0</v>
      </c>
      <c r="H87" s="15" t="s">
        <v>151</v>
      </c>
    </row>
    <row r="88" spans="1:8" x14ac:dyDescent="0.2">
      <c r="A88" s="14" t="s">
        <v>20</v>
      </c>
      <c r="B88" s="13">
        <v>2048879.17</v>
      </c>
      <c r="C88" s="13">
        <v>-147986.79</v>
      </c>
      <c r="D88" s="13">
        <f t="shared" si="24"/>
        <v>1900892.38</v>
      </c>
      <c r="E88" s="13">
        <v>1900892.38</v>
      </c>
      <c r="F88" s="13">
        <v>1883492.38</v>
      </c>
      <c r="G88" s="13">
        <f t="shared" si="25"/>
        <v>0</v>
      </c>
      <c r="H88" s="15" t="s">
        <v>152</v>
      </c>
    </row>
    <row r="89" spans="1:8" x14ac:dyDescent="0.2">
      <c r="A89" s="14" t="s">
        <v>22</v>
      </c>
      <c r="B89" s="13">
        <v>2235396.5299999998</v>
      </c>
      <c r="C89" s="13">
        <v>250820.24</v>
      </c>
      <c r="D89" s="13">
        <f t="shared" si="24"/>
        <v>2486216.7699999996</v>
      </c>
      <c r="E89" s="13">
        <v>2474065.96</v>
      </c>
      <c r="F89" s="13">
        <v>2474065.96</v>
      </c>
      <c r="G89" s="13">
        <f t="shared" si="25"/>
        <v>12150.80999999959</v>
      </c>
      <c r="H89" s="15" t="s">
        <v>153</v>
      </c>
    </row>
    <row r="90" spans="1:8" x14ac:dyDescent="0.2">
      <c r="A90" s="14" t="s">
        <v>24</v>
      </c>
      <c r="B90" s="13">
        <v>968703.9</v>
      </c>
      <c r="C90" s="13">
        <v>17080.599999999999</v>
      </c>
      <c r="D90" s="13">
        <f t="shared" si="24"/>
        <v>985784.5</v>
      </c>
      <c r="E90" s="13">
        <v>985251.86</v>
      </c>
      <c r="F90" s="13">
        <v>985251.86</v>
      </c>
      <c r="G90" s="13">
        <f t="shared" si="25"/>
        <v>532.64000000001397</v>
      </c>
      <c r="H90" s="15" t="s">
        <v>154</v>
      </c>
    </row>
    <row r="91" spans="1:8" x14ac:dyDescent="0.2">
      <c r="A91" s="14" t="s">
        <v>26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  <c r="H91" s="15" t="s">
        <v>155</v>
      </c>
    </row>
    <row r="92" spans="1:8" x14ac:dyDescent="0.2">
      <c r="A92" s="14" t="s">
        <v>28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  <c r="H92" s="15" t="s">
        <v>156</v>
      </c>
    </row>
    <row r="93" spans="1:8" x14ac:dyDescent="0.2">
      <c r="A93" s="12" t="s">
        <v>30</v>
      </c>
      <c r="B93" s="13">
        <f>SUM(B94:B102)</f>
        <v>30646</v>
      </c>
      <c r="C93" s="13">
        <f t="shared" ref="C93:G93" si="26">SUM(C94:C102)</f>
        <v>32500</v>
      </c>
      <c r="D93" s="13">
        <f t="shared" si="26"/>
        <v>63146</v>
      </c>
      <c r="E93" s="13">
        <f t="shared" si="26"/>
        <v>62364.88</v>
      </c>
      <c r="F93" s="13">
        <f t="shared" si="26"/>
        <v>62364.88</v>
      </c>
      <c r="G93" s="13">
        <f t="shared" si="26"/>
        <v>781.12000000000262</v>
      </c>
    </row>
    <row r="94" spans="1:8" x14ac:dyDescent="0.2">
      <c r="A94" s="14" t="s">
        <v>31</v>
      </c>
      <c r="B94" s="13">
        <v>30646</v>
      </c>
      <c r="C94" s="13">
        <v>32500</v>
      </c>
      <c r="D94" s="13">
        <f t="shared" ref="D94:D102" si="27">B94+C94</f>
        <v>63146</v>
      </c>
      <c r="E94" s="13">
        <v>62364.88</v>
      </c>
      <c r="F94" s="13">
        <v>62364.88</v>
      </c>
      <c r="G94" s="13">
        <f t="shared" ref="G94:G102" si="28">D94-E94</f>
        <v>781.12000000000262</v>
      </c>
      <c r="H94" s="15" t="s">
        <v>157</v>
      </c>
    </row>
    <row r="95" spans="1:8" x14ac:dyDescent="0.2">
      <c r="A95" s="14" t="s">
        <v>33</v>
      </c>
      <c r="B95" s="13">
        <v>0</v>
      </c>
      <c r="C95" s="13">
        <v>0</v>
      </c>
      <c r="D95" s="13">
        <f t="shared" si="27"/>
        <v>0</v>
      </c>
      <c r="E95" s="13">
        <v>0</v>
      </c>
      <c r="F95" s="13">
        <v>0</v>
      </c>
      <c r="G95" s="13">
        <f t="shared" si="28"/>
        <v>0</v>
      </c>
      <c r="H95" s="15" t="s">
        <v>158</v>
      </c>
    </row>
    <row r="96" spans="1:8" x14ac:dyDescent="0.2">
      <c r="A96" s="14" t="s">
        <v>35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  <c r="H96" s="15" t="s">
        <v>159</v>
      </c>
    </row>
    <row r="97" spans="1:8" x14ac:dyDescent="0.2">
      <c r="A97" s="14" t="s">
        <v>37</v>
      </c>
      <c r="B97" s="13">
        <v>0</v>
      </c>
      <c r="C97" s="13">
        <v>0</v>
      </c>
      <c r="D97" s="13">
        <f t="shared" si="27"/>
        <v>0</v>
      </c>
      <c r="E97" s="13">
        <v>0</v>
      </c>
      <c r="F97" s="13">
        <v>0</v>
      </c>
      <c r="G97" s="13">
        <f t="shared" si="28"/>
        <v>0</v>
      </c>
      <c r="H97" s="15" t="s">
        <v>160</v>
      </c>
    </row>
    <row r="98" spans="1:8" x14ac:dyDescent="0.2">
      <c r="A98" s="20" t="s">
        <v>39</v>
      </c>
      <c r="B98" s="13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  <c r="H98" s="15" t="s">
        <v>161</v>
      </c>
    </row>
    <row r="99" spans="1:8" x14ac:dyDescent="0.2">
      <c r="A99" s="14" t="s">
        <v>41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  <c r="H99" s="15" t="s">
        <v>162</v>
      </c>
    </row>
    <row r="100" spans="1:8" x14ac:dyDescent="0.2">
      <c r="A100" s="14" t="s">
        <v>43</v>
      </c>
      <c r="B100" s="13">
        <v>0</v>
      </c>
      <c r="C100" s="13">
        <v>0</v>
      </c>
      <c r="D100" s="13">
        <f t="shared" si="27"/>
        <v>0</v>
      </c>
      <c r="E100" s="13">
        <v>0</v>
      </c>
      <c r="F100" s="13">
        <v>0</v>
      </c>
      <c r="G100" s="13">
        <f t="shared" si="28"/>
        <v>0</v>
      </c>
      <c r="H100" s="15" t="s">
        <v>163</v>
      </c>
    </row>
    <row r="101" spans="1:8" x14ac:dyDescent="0.2">
      <c r="A101" s="14" t="s">
        <v>45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  <c r="H101" s="15" t="s">
        <v>164</v>
      </c>
    </row>
    <row r="102" spans="1:8" x14ac:dyDescent="0.2">
      <c r="A102" s="14" t="s">
        <v>47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  <c r="H102" s="15" t="s">
        <v>165</v>
      </c>
    </row>
    <row r="103" spans="1:8" x14ac:dyDescent="0.2">
      <c r="A103" s="12" t="s">
        <v>49</v>
      </c>
      <c r="B103" s="13">
        <f>SUM(B104:B112)</f>
        <v>0</v>
      </c>
      <c r="C103" s="13">
        <f t="shared" ref="C103:G103" si="29">SUM(C104:C112)</f>
        <v>7192477.54</v>
      </c>
      <c r="D103" s="13">
        <f t="shared" si="29"/>
        <v>7192477.54</v>
      </c>
      <c r="E103" s="13">
        <f t="shared" si="29"/>
        <v>6645274.54</v>
      </c>
      <c r="F103" s="13">
        <f t="shared" si="29"/>
        <v>6645274.54</v>
      </c>
      <c r="G103" s="13">
        <f t="shared" si="29"/>
        <v>547203</v>
      </c>
    </row>
    <row r="104" spans="1:8" x14ac:dyDescent="0.2">
      <c r="A104" s="14" t="s">
        <v>50</v>
      </c>
      <c r="B104" s="13">
        <v>0</v>
      </c>
      <c r="C104" s="13">
        <v>70567</v>
      </c>
      <c r="D104" s="13">
        <f t="shared" ref="D104:D112" si="30">B104+C104</f>
        <v>70567</v>
      </c>
      <c r="E104" s="13">
        <v>70567</v>
      </c>
      <c r="F104" s="13">
        <v>70567</v>
      </c>
      <c r="G104" s="13">
        <f t="shared" ref="G104:G112" si="31">D104-E104</f>
        <v>0</v>
      </c>
      <c r="H104" s="15" t="s">
        <v>166</v>
      </c>
    </row>
    <row r="105" spans="1:8" x14ac:dyDescent="0.2">
      <c r="A105" s="14" t="s">
        <v>52</v>
      </c>
      <c r="B105" s="13">
        <v>0</v>
      </c>
      <c r="C105" s="13">
        <v>0</v>
      </c>
      <c r="D105" s="13">
        <f t="shared" si="30"/>
        <v>0</v>
      </c>
      <c r="E105" s="13">
        <v>0</v>
      </c>
      <c r="F105" s="13">
        <v>0</v>
      </c>
      <c r="G105" s="13">
        <f t="shared" si="31"/>
        <v>0</v>
      </c>
      <c r="H105" s="15" t="s">
        <v>167</v>
      </c>
    </row>
    <row r="106" spans="1:8" x14ac:dyDescent="0.2">
      <c r="A106" s="14" t="s">
        <v>54</v>
      </c>
      <c r="B106" s="13">
        <v>0</v>
      </c>
      <c r="C106" s="13">
        <v>618125.97</v>
      </c>
      <c r="D106" s="13">
        <f t="shared" si="30"/>
        <v>618125.97</v>
      </c>
      <c r="E106" s="13">
        <v>618125.97</v>
      </c>
      <c r="F106" s="13">
        <v>618125.97</v>
      </c>
      <c r="G106" s="13">
        <f t="shared" si="31"/>
        <v>0</v>
      </c>
      <c r="H106" s="15" t="s">
        <v>168</v>
      </c>
    </row>
    <row r="107" spans="1:8" x14ac:dyDescent="0.2">
      <c r="A107" s="14" t="s">
        <v>56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  <c r="H107" s="15" t="s">
        <v>169</v>
      </c>
    </row>
    <row r="108" spans="1:8" x14ac:dyDescent="0.2">
      <c r="A108" s="14" t="s">
        <v>58</v>
      </c>
      <c r="B108" s="13">
        <v>0</v>
      </c>
      <c r="C108" s="13">
        <v>6503784.5700000003</v>
      </c>
      <c r="D108" s="13">
        <f t="shared" si="30"/>
        <v>6503784.5700000003</v>
      </c>
      <c r="E108" s="13">
        <v>5956581.5700000003</v>
      </c>
      <c r="F108" s="13">
        <v>5956581.5700000003</v>
      </c>
      <c r="G108" s="13">
        <f t="shared" si="31"/>
        <v>547203</v>
      </c>
      <c r="H108" s="15" t="s">
        <v>170</v>
      </c>
    </row>
    <row r="109" spans="1:8" x14ac:dyDescent="0.2">
      <c r="A109" s="14" t="s">
        <v>60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  <c r="H109" s="15" t="s">
        <v>171</v>
      </c>
    </row>
    <row r="110" spans="1:8" x14ac:dyDescent="0.2">
      <c r="A110" s="14" t="s">
        <v>62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  <c r="H110" s="15" t="s">
        <v>172</v>
      </c>
    </row>
    <row r="111" spans="1:8" x14ac:dyDescent="0.2">
      <c r="A111" s="14" t="s">
        <v>64</v>
      </c>
      <c r="B111" s="13">
        <v>0</v>
      </c>
      <c r="C111" s="13">
        <v>0</v>
      </c>
      <c r="D111" s="13">
        <f t="shared" si="30"/>
        <v>0</v>
      </c>
      <c r="E111" s="13">
        <v>0</v>
      </c>
      <c r="F111" s="13">
        <v>0</v>
      </c>
      <c r="G111" s="13">
        <f t="shared" si="31"/>
        <v>0</v>
      </c>
      <c r="H111" s="15" t="s">
        <v>173</v>
      </c>
    </row>
    <row r="112" spans="1:8" x14ac:dyDescent="0.2">
      <c r="A112" s="14" t="s">
        <v>66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  <c r="H112" s="15" t="s">
        <v>174</v>
      </c>
    </row>
    <row r="113" spans="1:8" x14ac:dyDescent="0.2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 x14ac:dyDescent="0.2">
      <c r="A114" s="14" t="s">
        <v>69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  <c r="H114" s="15" t="s">
        <v>175</v>
      </c>
    </row>
    <row r="115" spans="1:8" x14ac:dyDescent="0.2">
      <c r="A115" s="14" t="s">
        <v>71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  <c r="H115" s="15" t="s">
        <v>176</v>
      </c>
    </row>
    <row r="116" spans="1:8" x14ac:dyDescent="0.2">
      <c r="A116" s="14" t="s">
        <v>73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  <c r="H116" s="15" t="s">
        <v>177</v>
      </c>
    </row>
    <row r="117" spans="1:8" x14ac:dyDescent="0.2">
      <c r="A117" s="14" t="s">
        <v>75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  <c r="H117" s="15" t="s">
        <v>178</v>
      </c>
    </row>
    <row r="118" spans="1:8" x14ac:dyDescent="0.2">
      <c r="A118" s="14" t="s">
        <v>77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  <c r="H118" s="15" t="s">
        <v>179</v>
      </c>
    </row>
    <row r="119" spans="1:8" x14ac:dyDescent="0.2">
      <c r="A119" s="14" t="s">
        <v>79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  <c r="H119" s="15" t="s">
        <v>180</v>
      </c>
    </row>
    <row r="120" spans="1:8" x14ac:dyDescent="0.2">
      <c r="A120" s="14" t="s">
        <v>81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  <c r="H120" s="16"/>
    </row>
    <row r="121" spans="1:8" x14ac:dyDescent="0.2">
      <c r="A121" s="14" t="s">
        <v>82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  <c r="H121" s="16"/>
    </row>
    <row r="122" spans="1:8" x14ac:dyDescent="0.2">
      <c r="A122" s="14" t="s">
        <v>83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  <c r="H122" s="15" t="s">
        <v>181</v>
      </c>
    </row>
    <row r="123" spans="1:8" x14ac:dyDescent="0.2">
      <c r="A123" s="12" t="s">
        <v>85</v>
      </c>
      <c r="B123" s="13">
        <f>SUM(B124:B132)</f>
        <v>0</v>
      </c>
      <c r="C123" s="13">
        <f t="shared" ref="C123:G123" si="35">SUM(C124:C132)</f>
        <v>16179299.870000001</v>
      </c>
      <c r="D123" s="13">
        <f t="shared" si="35"/>
        <v>16179299.870000001</v>
      </c>
      <c r="E123" s="13">
        <f t="shared" si="35"/>
        <v>2066317.81</v>
      </c>
      <c r="F123" s="13">
        <f t="shared" si="35"/>
        <v>2066317.81</v>
      </c>
      <c r="G123" s="13">
        <f t="shared" si="35"/>
        <v>14112982.060000001</v>
      </c>
    </row>
    <row r="124" spans="1:8" x14ac:dyDescent="0.2">
      <c r="A124" s="14" t="s">
        <v>86</v>
      </c>
      <c r="B124" s="13">
        <v>0</v>
      </c>
      <c r="C124" s="13">
        <v>713910</v>
      </c>
      <c r="D124" s="13">
        <f t="shared" ref="D124:D132" si="36">B124+C124</f>
        <v>713910</v>
      </c>
      <c r="E124" s="13">
        <v>611078</v>
      </c>
      <c r="F124" s="13">
        <v>611078</v>
      </c>
      <c r="G124" s="13">
        <f t="shared" ref="G124:G132" si="37">D124-E124</f>
        <v>102832</v>
      </c>
      <c r="H124" s="15" t="s">
        <v>182</v>
      </c>
    </row>
    <row r="125" spans="1:8" x14ac:dyDescent="0.2">
      <c r="A125" s="14" t="s">
        <v>88</v>
      </c>
      <c r="B125" s="13">
        <v>0</v>
      </c>
      <c r="C125" s="13">
        <v>38200</v>
      </c>
      <c r="D125" s="13">
        <f t="shared" si="36"/>
        <v>38200</v>
      </c>
      <c r="E125" s="13">
        <v>35142</v>
      </c>
      <c r="F125" s="13">
        <v>35142</v>
      </c>
      <c r="G125" s="13">
        <f t="shared" si="37"/>
        <v>3058</v>
      </c>
      <c r="H125" s="15" t="s">
        <v>183</v>
      </c>
    </row>
    <row r="126" spans="1:8" x14ac:dyDescent="0.2">
      <c r="A126" s="14" t="s">
        <v>90</v>
      </c>
      <c r="B126" s="13">
        <v>0</v>
      </c>
      <c r="C126" s="13">
        <v>11093200</v>
      </c>
      <c r="D126" s="13">
        <f t="shared" si="36"/>
        <v>11093200</v>
      </c>
      <c r="E126" s="13">
        <v>603200</v>
      </c>
      <c r="F126" s="13">
        <v>603200</v>
      </c>
      <c r="G126" s="13">
        <f t="shared" si="37"/>
        <v>10490000</v>
      </c>
      <c r="H126" s="15" t="s">
        <v>184</v>
      </c>
    </row>
    <row r="127" spans="1:8" x14ac:dyDescent="0.2">
      <c r="A127" s="14" t="s">
        <v>92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  <c r="H127" s="15" t="s">
        <v>185</v>
      </c>
    </row>
    <row r="128" spans="1:8" x14ac:dyDescent="0.2">
      <c r="A128" s="14" t="s">
        <v>94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  <c r="H128" s="15" t="s">
        <v>186</v>
      </c>
    </row>
    <row r="129" spans="1:8" x14ac:dyDescent="0.2">
      <c r="A129" s="14" t="s">
        <v>96</v>
      </c>
      <c r="B129" s="13">
        <v>0</v>
      </c>
      <c r="C129" s="13">
        <v>4333989.87</v>
      </c>
      <c r="D129" s="13">
        <f t="shared" si="36"/>
        <v>4333989.87</v>
      </c>
      <c r="E129" s="13">
        <v>816897.81</v>
      </c>
      <c r="F129" s="13">
        <v>816897.81</v>
      </c>
      <c r="G129" s="13">
        <f t="shared" si="37"/>
        <v>3517092.06</v>
      </c>
      <c r="H129" s="15" t="s">
        <v>187</v>
      </c>
    </row>
    <row r="130" spans="1:8" x14ac:dyDescent="0.2">
      <c r="A130" s="14" t="s">
        <v>98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  <c r="H130" s="15" t="s">
        <v>188</v>
      </c>
    </row>
    <row r="131" spans="1:8" x14ac:dyDescent="0.2">
      <c r="A131" s="14" t="s">
        <v>100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  <c r="H131" s="15" t="s">
        <v>189</v>
      </c>
    </row>
    <row r="132" spans="1:8" x14ac:dyDescent="0.2">
      <c r="A132" s="14" t="s">
        <v>102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  <c r="H132" s="15" t="s">
        <v>190</v>
      </c>
    </row>
    <row r="133" spans="1:8" x14ac:dyDescent="0.2">
      <c r="A133" s="12" t="s">
        <v>104</v>
      </c>
      <c r="B133" s="13">
        <f>SUM(B134:B136)</f>
        <v>0</v>
      </c>
      <c r="C133" s="13">
        <f t="shared" ref="C133:G133" si="38">SUM(C134:C136)</f>
        <v>0</v>
      </c>
      <c r="D133" s="13">
        <f t="shared" si="38"/>
        <v>0</v>
      </c>
      <c r="E133" s="13">
        <f t="shared" si="38"/>
        <v>0</v>
      </c>
      <c r="F133" s="13">
        <f t="shared" si="38"/>
        <v>0</v>
      </c>
      <c r="G133" s="13">
        <f t="shared" si="38"/>
        <v>0</v>
      </c>
    </row>
    <row r="134" spans="1:8" x14ac:dyDescent="0.2">
      <c r="A134" s="14" t="s">
        <v>105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  <c r="H134" s="15" t="s">
        <v>191</v>
      </c>
    </row>
    <row r="135" spans="1:8" x14ac:dyDescent="0.2">
      <c r="A135" s="14" t="s">
        <v>107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  <c r="H135" s="15" t="s">
        <v>192</v>
      </c>
    </row>
    <row r="136" spans="1:8" x14ac:dyDescent="0.2">
      <c r="A136" s="14" t="s">
        <v>109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  <c r="H136" s="15" t="s">
        <v>193</v>
      </c>
    </row>
    <row r="137" spans="1:8" x14ac:dyDescent="0.2">
      <c r="A137" s="12" t="s">
        <v>111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 x14ac:dyDescent="0.2">
      <c r="A138" s="14" t="s">
        <v>112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  <c r="H138" s="15" t="s">
        <v>194</v>
      </c>
    </row>
    <row r="139" spans="1:8" x14ac:dyDescent="0.2">
      <c r="A139" s="14" t="s">
        <v>114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  <c r="H139" s="15" t="s">
        <v>195</v>
      </c>
    </row>
    <row r="140" spans="1:8" x14ac:dyDescent="0.2">
      <c r="A140" s="14" t="s">
        <v>116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  <c r="H140" s="15" t="s">
        <v>196</v>
      </c>
    </row>
    <row r="141" spans="1:8" x14ac:dyDescent="0.2">
      <c r="A141" s="14" t="s">
        <v>118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  <c r="H141" s="15" t="s">
        <v>197</v>
      </c>
    </row>
    <row r="142" spans="1:8" x14ac:dyDescent="0.2">
      <c r="A142" s="14" t="s">
        <v>120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  <c r="H142" s="15" t="s">
        <v>198</v>
      </c>
    </row>
    <row r="143" spans="1:8" x14ac:dyDescent="0.2">
      <c r="A143" s="14" t="s">
        <v>122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  <c r="H143" s="15"/>
    </row>
    <row r="144" spans="1:8" x14ac:dyDescent="0.2">
      <c r="A144" s="14" t="s">
        <v>123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  <c r="H144" s="15" t="s">
        <v>199</v>
      </c>
    </row>
    <row r="145" spans="1:8" x14ac:dyDescent="0.2">
      <c r="A145" s="14" t="s">
        <v>125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  <c r="H145" s="15" t="s">
        <v>200</v>
      </c>
    </row>
    <row r="146" spans="1:8" x14ac:dyDescent="0.2">
      <c r="A146" s="12" t="s">
        <v>127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 x14ac:dyDescent="0.2">
      <c r="A147" s="14" t="s">
        <v>128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  <c r="H147" s="15" t="s">
        <v>201</v>
      </c>
    </row>
    <row r="148" spans="1:8" x14ac:dyDescent="0.2">
      <c r="A148" s="14" t="s">
        <v>130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  <c r="H148" s="15" t="s">
        <v>202</v>
      </c>
    </row>
    <row r="149" spans="1:8" x14ac:dyDescent="0.2">
      <c r="A149" s="14" t="s">
        <v>132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  <c r="H149" s="15" t="s">
        <v>203</v>
      </c>
    </row>
    <row r="150" spans="1:8" x14ac:dyDescent="0.2">
      <c r="A150" s="12" t="s">
        <v>134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 x14ac:dyDescent="0.2">
      <c r="A151" s="14" t="s">
        <v>135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  <c r="H151" s="15" t="s">
        <v>204</v>
      </c>
    </row>
    <row r="152" spans="1:8" x14ac:dyDescent="0.2">
      <c r="A152" s="14" t="s">
        <v>137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  <c r="H152" s="15" t="s">
        <v>205</v>
      </c>
    </row>
    <row r="153" spans="1:8" x14ac:dyDescent="0.2">
      <c r="A153" s="14" t="s">
        <v>139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  <c r="H153" s="15" t="s">
        <v>206</v>
      </c>
    </row>
    <row r="154" spans="1:8" x14ac:dyDescent="0.2">
      <c r="A154" s="20" t="s">
        <v>141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  <c r="H154" s="15" t="s">
        <v>207</v>
      </c>
    </row>
    <row r="155" spans="1:8" x14ac:dyDescent="0.2">
      <c r="A155" s="14" t="s">
        <v>143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  <c r="H155" s="15" t="s">
        <v>208</v>
      </c>
    </row>
    <row r="156" spans="1:8" x14ac:dyDescent="0.2">
      <c r="A156" s="14" t="s">
        <v>145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  <c r="H156" s="15" t="s">
        <v>209</v>
      </c>
    </row>
    <row r="157" spans="1:8" x14ac:dyDescent="0.2">
      <c r="A157" s="14" t="s">
        <v>147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  <c r="H157" s="15" t="s">
        <v>210</v>
      </c>
    </row>
    <row r="158" spans="1:8" x14ac:dyDescent="0.2">
      <c r="A158" s="21"/>
      <c r="B158" s="18"/>
      <c r="C158" s="18"/>
      <c r="D158" s="18"/>
      <c r="E158" s="18"/>
      <c r="F158" s="18"/>
      <c r="G158" s="18"/>
    </row>
    <row r="159" spans="1:8" x14ac:dyDescent="0.2">
      <c r="A159" s="22" t="s">
        <v>211</v>
      </c>
      <c r="B159" s="11">
        <f>B9+B84</f>
        <v>58388415.719999999</v>
      </c>
      <c r="C159" s="11">
        <f t="shared" ref="C159:G159" si="47">C9+C84</f>
        <v>27236699.5</v>
      </c>
      <c r="D159" s="11">
        <f t="shared" si="47"/>
        <v>85625115.219999999</v>
      </c>
      <c r="E159" s="11">
        <f t="shared" si="47"/>
        <v>66597165.519999996</v>
      </c>
      <c r="F159" s="11">
        <f t="shared" si="47"/>
        <v>66312772.089999989</v>
      </c>
      <c r="G159" s="11">
        <f t="shared" si="47"/>
        <v>19027949.700000003</v>
      </c>
    </row>
    <row r="160" spans="1:8" x14ac:dyDescent="0.2">
      <c r="A160" s="23"/>
      <c r="B160" s="24"/>
      <c r="C160" s="24"/>
      <c r="D160" s="24"/>
      <c r="E160" s="24"/>
      <c r="F160" s="24"/>
      <c r="G160" s="24"/>
    </row>
    <row r="161" spans="1:1" x14ac:dyDescent="0.2">
      <c r="A161" s="3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2025-01-29T18:39:04Z</dcterms:created>
  <dcterms:modified xsi:type="dcterms:W3CDTF">2025-01-29T18:40:52Z</dcterms:modified>
</cp:coreProperties>
</file>